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Wakacje czynszowe" sheetId="1" r:id="rId1"/>
  </sheets>
  <calcPr calcId="152511"/>
</workbook>
</file>

<file path=xl/calcChain.xml><?xml version="1.0" encoding="utf-8"?>
<calcChain xmlns="http://schemas.openxmlformats.org/spreadsheetml/2006/main">
  <c r="O18" i="1" l="1"/>
  <c r="O17" i="1"/>
  <c r="O14" i="1"/>
  <c r="C5" i="1"/>
  <c r="O13" i="1"/>
  <c r="C47" i="1" l="1"/>
  <c r="C48" i="1"/>
  <c r="C49" i="1"/>
  <c r="C46" i="1"/>
  <c r="C38" i="1"/>
  <c r="C39" i="1"/>
  <c r="C40" i="1"/>
  <c r="C41" i="1"/>
  <c r="C42" i="1"/>
  <c r="C43" i="1"/>
  <c r="C44" i="1"/>
  <c r="C45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4" i="1"/>
  <c r="C6" i="1"/>
  <c r="C7" i="1"/>
  <c r="C8" i="1"/>
  <c r="D14" i="1" l="1"/>
  <c r="E14" i="1" s="1"/>
  <c r="D43" i="1" l="1"/>
  <c r="E43" i="1" s="1"/>
  <c r="D18" i="1"/>
  <c r="E18" i="1" s="1"/>
  <c r="D7" i="1"/>
  <c r="E7" i="1" s="1"/>
  <c r="D34" i="1"/>
  <c r="E34" i="1" s="1"/>
  <c r="D44" i="1"/>
  <c r="E44" i="1" s="1"/>
  <c r="D9" i="1"/>
  <c r="E9" i="1" s="1"/>
  <c r="D32" i="1"/>
  <c r="E32" i="1" s="1"/>
  <c r="D28" i="1"/>
  <c r="E28" i="1" s="1"/>
  <c r="D33" i="1"/>
  <c r="E33" i="1" s="1"/>
  <c r="D2" i="1"/>
  <c r="D37" i="1"/>
  <c r="E37" i="1" s="1"/>
  <c r="D36" i="1"/>
  <c r="E36" i="1" s="1"/>
  <c r="D41" i="1"/>
  <c r="E41" i="1" s="1"/>
  <c r="D45" i="1"/>
  <c r="E45" i="1" s="1"/>
  <c r="D31" i="1"/>
  <c r="E31" i="1" s="1"/>
  <c r="D19" i="1"/>
  <c r="E19" i="1" s="1"/>
  <c r="D39" i="1"/>
  <c r="E39" i="1" s="1"/>
  <c r="D17" i="1"/>
  <c r="E17" i="1" s="1"/>
  <c r="D29" i="1"/>
  <c r="E29" i="1" s="1"/>
  <c r="D25" i="1"/>
  <c r="E25" i="1" s="1"/>
  <c r="D5" i="1"/>
  <c r="E5" i="1" s="1"/>
  <c r="D47" i="1"/>
  <c r="E47" i="1" s="1"/>
  <c r="D6" i="1"/>
  <c r="E6" i="1" s="1"/>
  <c r="D49" i="1"/>
  <c r="E49" i="1" s="1"/>
  <c r="D13" i="1"/>
  <c r="E13" i="1" s="1"/>
  <c r="D40" i="1"/>
  <c r="E40" i="1" s="1"/>
  <c r="D30" i="1"/>
  <c r="E30" i="1" s="1"/>
  <c r="D21" i="1"/>
  <c r="E21" i="1" s="1"/>
  <c r="D8" i="1"/>
  <c r="E8" i="1" s="1"/>
  <c r="D27" i="1"/>
  <c r="E27" i="1" s="1"/>
  <c r="D35" i="1"/>
  <c r="E35" i="1" s="1"/>
  <c r="D48" i="1"/>
  <c r="E48" i="1" s="1"/>
  <c r="D26" i="1"/>
  <c r="E26" i="1" s="1"/>
  <c r="D38" i="1"/>
  <c r="E38" i="1" s="1"/>
  <c r="D4" i="1"/>
  <c r="E4" i="1" s="1"/>
  <c r="D15" i="1"/>
  <c r="E15" i="1" s="1"/>
  <c r="D42" i="1"/>
  <c r="E42" i="1" s="1"/>
  <c r="D46" i="1"/>
  <c r="E46" i="1" s="1"/>
  <c r="D24" i="1"/>
  <c r="E24" i="1" s="1"/>
  <c r="D16" i="1"/>
  <c r="E16" i="1" s="1"/>
  <c r="D10" i="1"/>
  <c r="E10" i="1" s="1"/>
  <c r="D3" i="1"/>
  <c r="E3" i="1" s="1"/>
  <c r="D22" i="1"/>
  <c r="E22" i="1" s="1"/>
  <c r="D11" i="1"/>
  <c r="E11" i="1" s="1"/>
  <c r="D20" i="1"/>
  <c r="E20" i="1" s="1"/>
  <c r="D12" i="1"/>
  <c r="E12" i="1" s="1"/>
  <c r="D23" i="1"/>
  <c r="E23" i="1" s="1"/>
  <c r="O19" i="1" l="1"/>
  <c r="E2" i="1"/>
  <c r="F2" i="1" s="1"/>
  <c r="F3" i="1" s="1"/>
  <c r="F4" i="1" s="1"/>
  <c r="F5" i="1" s="1"/>
  <c r="F6" i="1" s="1"/>
  <c r="F7" i="1" s="1"/>
  <c r="F8" i="1" s="1"/>
  <c r="F9" i="1" s="1"/>
  <c r="F10" i="1" s="1"/>
  <c r="F11" i="1" s="1"/>
  <c r="F12" i="1" l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O22" i="1"/>
</calcChain>
</file>

<file path=xl/sharedStrings.xml><?xml version="1.0" encoding="utf-8"?>
<sst xmlns="http://schemas.openxmlformats.org/spreadsheetml/2006/main" count="24" uniqueCount="24">
  <si>
    <t>Najmowana powierzchnia wynosi 356 m2:</t>
  </si>
  <si>
    <t>Stawka za najem 1 m2 wynosi 110 zł</t>
  </si>
  <si>
    <t>Nr raty</t>
  </si>
  <si>
    <t>Data</t>
  </si>
  <si>
    <t>Umowa weszła w życie od 10.03.2024</t>
  </si>
  <si>
    <t>Umowa została zawarta na 4 lata,</t>
  </si>
  <si>
    <t>Umowa przewiduje poniższe rabaty:</t>
  </si>
  <si>
    <t>Przez pierwsze 2 miesiące spółka jest zwolniona całkowicie z czynszu</t>
  </si>
  <si>
    <t>Łączna wartość zapłaconego czynszu w okresie trwania umowy:</t>
  </si>
  <si>
    <t>Czynsz efektywny - średnia miesieczna wartość czynszu:</t>
  </si>
  <si>
    <t>Czynsz efektywy</t>
  </si>
  <si>
    <t>Wartość do ujęcia w kosztach okresu</t>
  </si>
  <si>
    <t>Realna płatność za najem zgodnie z umową</t>
  </si>
  <si>
    <t>Kalkulacja:</t>
  </si>
  <si>
    <t>Dane z umowy:</t>
  </si>
  <si>
    <t>Wartość RMB</t>
  </si>
  <si>
    <t>Podatek odroczony na 31.12.2024</t>
  </si>
  <si>
    <t>Ujęte w księgach koszty najmu:</t>
  </si>
  <si>
    <t>Koszty najmu do celów podatkowych:</t>
  </si>
  <si>
    <t>Różnicę stanowi dokładnie wartość RMB na dzień 31.12.2024</t>
  </si>
  <si>
    <t>Aktywo na podatek dochodowy:</t>
  </si>
  <si>
    <t>Jest to różnica przejściowa + od której kalkulujemy aktywo z tytułu podatku odrocznego</t>
  </si>
  <si>
    <t>Przez ostatnie 4 miesiące przewidzano 50% zniżkę za najem</t>
  </si>
  <si>
    <t>Przez kolejne 4 miesiące (od 3-6 miesiąc) przewidzano 75% zniżkę za najem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</si>
</sst>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8"/>
      <color rgb="FF000000"/>
      <name val="Inherit"/>
    </font>
    <font>
      <sz val="8"/>
      <color rgb="FF000000"/>
      <name val="Montserrat"/>
    </font>
    <font>
      <b/>
      <sz val="8"/>
      <color rgb="FF000000"/>
      <name val="Inherit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left" vertical="center" indent="1"/>
    </xf>
    <xf numFmtId="0" fontId="2" fillId="0" borderId="0" xfId="0" applyFont="1" applyFill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0" xfId="0" applyNumberFormat="1" applyFont="1" applyFill="1" applyBorder="1" applyAlignment="1">
      <alignment vertical="center" wrapText="1"/>
    </xf>
    <xf numFmtId="0" fontId="2" fillId="4" borderId="0" xfId="0" applyFont="1" applyFill="1"/>
    <xf numFmtId="0" fontId="0" fillId="4" borderId="0" xfId="0" applyFill="1"/>
    <xf numFmtId="4" fontId="1" fillId="3" borderId="3" xfId="0" applyNumberFormat="1" applyFont="1" applyFill="1" applyBorder="1" applyAlignment="1">
      <alignment vertical="center" wrapText="1"/>
    </xf>
    <xf numFmtId="0" fontId="2" fillId="5" borderId="0" xfId="0" applyFont="1" applyFill="1"/>
    <xf numFmtId="0" fontId="0" fillId="5" borderId="0" xfId="0" applyFill="1"/>
    <xf numFmtId="0" fontId="1" fillId="5" borderId="1" xfId="0" applyFont="1" applyFill="1" applyBorder="1" applyAlignment="1">
      <alignment vertical="center" wrapText="1"/>
    </xf>
    <xf numFmtId="14" fontId="1" fillId="5" borderId="1" xfId="0" applyNumberFormat="1" applyFon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workbookViewId="0">
      <selection activeCell="N28" sqref="N28"/>
    </sheetView>
  </sheetViews>
  <sheetFormatPr defaultRowHeight="14.5"/>
  <cols>
    <col min="1" max="1" width="6.36328125" customWidth="1"/>
    <col min="3" max="3" width="18.453125" customWidth="1"/>
    <col min="4" max="4" width="12.7265625" customWidth="1"/>
    <col min="5" max="5" width="16.81640625" customWidth="1"/>
    <col min="6" max="6" width="18.6328125" customWidth="1"/>
    <col min="12" max="12" width="11.6328125" customWidth="1"/>
    <col min="15" max="15" width="10.26953125" customWidth="1"/>
    <col min="16" max="16" width="11.1796875" bestFit="1" customWidth="1"/>
  </cols>
  <sheetData>
    <row r="1" spans="1:15" ht="35.5" customHeight="1">
      <c r="A1" s="3" t="s">
        <v>2</v>
      </c>
      <c r="B1" s="4" t="s">
        <v>3</v>
      </c>
      <c r="C1" s="4" t="s">
        <v>12</v>
      </c>
      <c r="D1" s="4" t="s">
        <v>10</v>
      </c>
      <c r="E1" s="4" t="s">
        <v>11</v>
      </c>
      <c r="F1" s="4" t="s">
        <v>15</v>
      </c>
    </row>
    <row r="2" spans="1:15">
      <c r="A2" s="5">
        <v>1</v>
      </c>
      <c r="B2" s="6">
        <v>45361</v>
      </c>
      <c r="C2" s="7">
        <v>0</v>
      </c>
      <c r="D2" s="7">
        <f t="shared" ref="D2:D49" si="0">$O$14</f>
        <v>33449.166666666664</v>
      </c>
      <c r="E2" s="8">
        <f>D2-C2</f>
        <v>33449.166666666664</v>
      </c>
      <c r="F2" s="8">
        <f>E2</f>
        <v>33449.166666666664</v>
      </c>
      <c r="J2" s="10" t="s">
        <v>14</v>
      </c>
      <c r="K2" s="11"/>
      <c r="L2" s="11"/>
      <c r="M2" s="11"/>
      <c r="N2" s="11"/>
      <c r="O2" s="11"/>
    </row>
    <row r="3" spans="1:15">
      <c r="A3" s="5">
        <v>2</v>
      </c>
      <c r="B3" s="6">
        <v>45392</v>
      </c>
      <c r="C3" s="7">
        <v>0</v>
      </c>
      <c r="D3" s="7">
        <f t="shared" si="0"/>
        <v>33449.166666666664</v>
      </c>
      <c r="E3" s="8">
        <f t="shared" ref="E3:E49" si="1">D3-C3</f>
        <v>33449.166666666664</v>
      </c>
      <c r="F3" s="7">
        <f>F2+E3</f>
        <v>66898.333333333328</v>
      </c>
      <c r="J3" s="1" t="s">
        <v>0</v>
      </c>
      <c r="M3" s="9">
        <v>356</v>
      </c>
    </row>
    <row r="4" spans="1:15">
      <c r="A4" s="5">
        <v>3</v>
      </c>
      <c r="B4" s="6">
        <v>45422</v>
      </c>
      <c r="C4" s="7">
        <f>$M$5*$M$3*0.25</f>
        <v>9790</v>
      </c>
      <c r="D4" s="7">
        <f t="shared" si="0"/>
        <v>33449.166666666664</v>
      </c>
      <c r="E4" s="8">
        <f t="shared" si="1"/>
        <v>23659.166666666664</v>
      </c>
      <c r="F4" s="7">
        <f t="shared" ref="F4:F49" si="2">F3+E4</f>
        <v>90557.5</v>
      </c>
      <c r="J4" s="1" t="s">
        <v>5</v>
      </c>
      <c r="M4" s="9"/>
    </row>
    <row r="5" spans="1:15">
      <c r="A5" s="5">
        <v>4</v>
      </c>
      <c r="B5" s="6">
        <v>45453</v>
      </c>
      <c r="C5" s="7">
        <f>$M$5*$M$3*0.25</f>
        <v>9790</v>
      </c>
      <c r="D5" s="7">
        <f t="shared" si="0"/>
        <v>33449.166666666664</v>
      </c>
      <c r="E5" s="8">
        <f t="shared" si="1"/>
        <v>23659.166666666664</v>
      </c>
      <c r="F5" s="7">
        <f t="shared" si="2"/>
        <v>114216.66666666666</v>
      </c>
      <c r="J5" s="1" t="s">
        <v>1</v>
      </c>
      <c r="M5" s="9">
        <v>110</v>
      </c>
    </row>
    <row r="6" spans="1:15">
      <c r="A6" s="5">
        <v>5</v>
      </c>
      <c r="B6" s="6">
        <v>45483</v>
      </c>
      <c r="C6" s="7">
        <f>$M$5*$M$3*0.25</f>
        <v>9790</v>
      </c>
      <c r="D6" s="7">
        <f t="shared" si="0"/>
        <v>33449.166666666664</v>
      </c>
      <c r="E6" s="8">
        <f t="shared" si="1"/>
        <v>23659.166666666664</v>
      </c>
      <c r="F6" s="7">
        <f t="shared" si="2"/>
        <v>137875.83333333331</v>
      </c>
      <c r="J6" s="1" t="s">
        <v>6</v>
      </c>
    </row>
    <row r="7" spans="1:15">
      <c r="A7" s="5">
        <v>6</v>
      </c>
      <c r="B7" s="6">
        <v>45514</v>
      </c>
      <c r="C7" s="7">
        <f>$M$5*$M$3*0.25</f>
        <v>9790</v>
      </c>
      <c r="D7" s="7">
        <f t="shared" si="0"/>
        <v>33449.166666666664</v>
      </c>
      <c r="E7" s="8">
        <f t="shared" si="1"/>
        <v>23659.166666666664</v>
      </c>
      <c r="F7" s="7">
        <f t="shared" si="2"/>
        <v>161534.99999999997</v>
      </c>
      <c r="K7" s="1" t="s">
        <v>7</v>
      </c>
    </row>
    <row r="8" spans="1:15">
      <c r="A8" s="5">
        <v>7</v>
      </c>
      <c r="B8" s="6">
        <v>45545</v>
      </c>
      <c r="C8" s="7">
        <f t="shared" ref="C8:C45" si="3">$M$5*$M$3</f>
        <v>39160</v>
      </c>
      <c r="D8" s="7">
        <f t="shared" si="0"/>
        <v>33449.166666666664</v>
      </c>
      <c r="E8" s="8">
        <f t="shared" si="1"/>
        <v>-5710.8333333333358</v>
      </c>
      <c r="F8" s="7">
        <f>F7+E8</f>
        <v>155824.16666666663</v>
      </c>
      <c r="K8" s="1" t="s">
        <v>23</v>
      </c>
    </row>
    <row r="9" spans="1:15">
      <c r="A9" s="5">
        <v>8</v>
      </c>
      <c r="B9" s="6">
        <v>45575</v>
      </c>
      <c r="C9" s="7">
        <f t="shared" si="3"/>
        <v>39160</v>
      </c>
      <c r="D9" s="7">
        <f t="shared" si="0"/>
        <v>33449.166666666664</v>
      </c>
      <c r="E9" s="8">
        <f t="shared" si="1"/>
        <v>-5710.8333333333358</v>
      </c>
      <c r="F9" s="7">
        <f t="shared" si="2"/>
        <v>150113.33333333328</v>
      </c>
      <c r="K9" s="1" t="s">
        <v>22</v>
      </c>
    </row>
    <row r="10" spans="1:15">
      <c r="A10" s="5">
        <v>9</v>
      </c>
      <c r="B10" s="6">
        <v>45606</v>
      </c>
      <c r="C10" s="7">
        <f t="shared" si="3"/>
        <v>39160</v>
      </c>
      <c r="D10" s="7">
        <f t="shared" si="0"/>
        <v>33449.166666666664</v>
      </c>
      <c r="E10" s="8">
        <f t="shared" si="1"/>
        <v>-5710.8333333333358</v>
      </c>
      <c r="F10" s="7">
        <f t="shared" si="2"/>
        <v>144402.49999999994</v>
      </c>
      <c r="J10" s="2" t="s">
        <v>4</v>
      </c>
    </row>
    <row r="11" spans="1:15">
      <c r="A11" s="15">
        <v>10</v>
      </c>
      <c r="B11" s="16">
        <v>45636</v>
      </c>
      <c r="C11" s="17">
        <f t="shared" si="3"/>
        <v>39160</v>
      </c>
      <c r="D11" s="17">
        <f t="shared" si="0"/>
        <v>33449.166666666664</v>
      </c>
      <c r="E11" s="18">
        <f t="shared" si="1"/>
        <v>-5710.8333333333358</v>
      </c>
      <c r="F11" s="17">
        <f t="shared" si="2"/>
        <v>138691.6666666666</v>
      </c>
    </row>
    <row r="12" spans="1:15">
      <c r="A12" s="5">
        <v>11</v>
      </c>
      <c r="B12" s="6">
        <v>45667</v>
      </c>
      <c r="C12" s="7">
        <f t="shared" si="3"/>
        <v>39160</v>
      </c>
      <c r="D12" s="7">
        <f t="shared" si="0"/>
        <v>33449.166666666664</v>
      </c>
      <c r="E12" s="8">
        <f t="shared" si="1"/>
        <v>-5710.8333333333358</v>
      </c>
      <c r="F12" s="7">
        <f t="shared" si="2"/>
        <v>132980.83333333326</v>
      </c>
      <c r="J12" s="10" t="s">
        <v>13</v>
      </c>
      <c r="K12" s="11"/>
      <c r="L12" s="11"/>
      <c r="M12" s="11"/>
      <c r="N12" s="11"/>
      <c r="O12" s="11"/>
    </row>
    <row r="13" spans="1:15">
      <c r="A13" s="5">
        <v>12</v>
      </c>
      <c r="B13" s="6">
        <v>45698</v>
      </c>
      <c r="C13" s="7">
        <f t="shared" si="3"/>
        <v>39160</v>
      </c>
      <c r="D13" s="7">
        <f t="shared" si="0"/>
        <v>33449.166666666664</v>
      </c>
      <c r="E13" s="8">
        <f t="shared" si="1"/>
        <v>-5710.8333333333358</v>
      </c>
      <c r="F13" s="7">
        <f t="shared" si="2"/>
        <v>127269.99999999991</v>
      </c>
      <c r="J13" s="2" t="s">
        <v>8</v>
      </c>
      <c r="O13" s="9">
        <f>SUM(C2:C49)</f>
        <v>1605560</v>
      </c>
    </row>
    <row r="14" spans="1:15">
      <c r="A14" s="5">
        <v>13</v>
      </c>
      <c r="B14" s="6">
        <v>45726</v>
      </c>
      <c r="C14" s="7">
        <f t="shared" si="3"/>
        <v>39160</v>
      </c>
      <c r="D14" s="7">
        <f t="shared" si="0"/>
        <v>33449.166666666664</v>
      </c>
      <c r="E14" s="8">
        <f t="shared" si="1"/>
        <v>-5710.8333333333358</v>
      </c>
      <c r="F14" s="7">
        <f t="shared" si="2"/>
        <v>121559.16666666657</v>
      </c>
      <c r="J14" s="2" t="s">
        <v>9</v>
      </c>
      <c r="O14" s="9">
        <f>O13/A49</f>
        <v>33449.166666666664</v>
      </c>
    </row>
    <row r="15" spans="1:15">
      <c r="A15" s="5">
        <v>14</v>
      </c>
      <c r="B15" s="6">
        <v>45757</v>
      </c>
      <c r="C15" s="7">
        <f t="shared" si="3"/>
        <v>39160</v>
      </c>
      <c r="D15" s="7">
        <f t="shared" si="0"/>
        <v>33449.166666666664</v>
      </c>
      <c r="E15" s="8">
        <f t="shared" si="1"/>
        <v>-5710.8333333333358</v>
      </c>
      <c r="F15" s="7">
        <f t="shared" si="2"/>
        <v>115848.33333333323</v>
      </c>
    </row>
    <row r="16" spans="1:15">
      <c r="A16" s="5">
        <v>15</v>
      </c>
      <c r="B16" s="6">
        <v>45787</v>
      </c>
      <c r="C16" s="7">
        <f t="shared" si="3"/>
        <v>39160</v>
      </c>
      <c r="D16" s="7">
        <f t="shared" si="0"/>
        <v>33449.166666666664</v>
      </c>
      <c r="E16" s="8">
        <f t="shared" si="1"/>
        <v>-5710.8333333333358</v>
      </c>
      <c r="F16" s="7">
        <f t="shared" si="2"/>
        <v>110137.49999999988</v>
      </c>
      <c r="J16" s="13" t="s">
        <v>16</v>
      </c>
      <c r="K16" s="14"/>
      <c r="L16" s="14"/>
      <c r="M16" s="14"/>
      <c r="N16" s="14"/>
      <c r="O16" s="14"/>
    </row>
    <row r="17" spans="1:15">
      <c r="A17" s="5">
        <v>16</v>
      </c>
      <c r="B17" s="6">
        <v>45818</v>
      </c>
      <c r="C17" s="7">
        <f t="shared" si="3"/>
        <v>39160</v>
      </c>
      <c r="D17" s="7">
        <f t="shared" si="0"/>
        <v>33449.166666666664</v>
      </c>
      <c r="E17" s="8">
        <f t="shared" si="1"/>
        <v>-5710.8333333333358</v>
      </c>
      <c r="F17" s="7">
        <f t="shared" si="2"/>
        <v>104426.66666666654</v>
      </c>
      <c r="J17" s="2" t="s">
        <v>17</v>
      </c>
      <c r="O17" s="9">
        <f>SUM(D2:D11)</f>
        <v>334491.66666666669</v>
      </c>
    </row>
    <row r="18" spans="1:15">
      <c r="A18" s="5">
        <v>17</v>
      </c>
      <c r="B18" s="6">
        <v>45848</v>
      </c>
      <c r="C18" s="7">
        <f t="shared" si="3"/>
        <v>39160</v>
      </c>
      <c r="D18" s="7">
        <f t="shared" si="0"/>
        <v>33449.166666666664</v>
      </c>
      <c r="E18" s="8">
        <f t="shared" si="1"/>
        <v>-5710.8333333333358</v>
      </c>
      <c r="F18" s="7">
        <f t="shared" si="2"/>
        <v>98715.833333333198</v>
      </c>
      <c r="J18" s="2" t="s">
        <v>18</v>
      </c>
      <c r="O18" s="9">
        <f>SUM(C2:C11)</f>
        <v>195800</v>
      </c>
    </row>
    <row r="19" spans="1:15">
      <c r="A19" s="5">
        <v>18</v>
      </c>
      <c r="B19" s="6">
        <v>45879</v>
      </c>
      <c r="C19" s="7">
        <f t="shared" si="3"/>
        <v>39160</v>
      </c>
      <c r="D19" s="7">
        <f t="shared" si="0"/>
        <v>33449.166666666664</v>
      </c>
      <c r="E19" s="8">
        <f t="shared" si="1"/>
        <v>-5710.8333333333358</v>
      </c>
      <c r="F19" s="7">
        <f t="shared" si="2"/>
        <v>93004.999999999854</v>
      </c>
      <c r="O19" s="12">
        <f>O17-O18</f>
        <v>138691.66666666669</v>
      </c>
    </row>
    <row r="20" spans="1:15">
      <c r="A20" s="5">
        <v>19</v>
      </c>
      <c r="B20" s="6">
        <v>45910</v>
      </c>
      <c r="C20" s="7">
        <f t="shared" si="3"/>
        <v>39160</v>
      </c>
      <c r="D20" s="7">
        <f t="shared" si="0"/>
        <v>33449.166666666664</v>
      </c>
      <c r="E20" s="8">
        <f t="shared" si="1"/>
        <v>-5710.8333333333358</v>
      </c>
      <c r="F20" s="7">
        <f t="shared" si="2"/>
        <v>87294.166666666511</v>
      </c>
      <c r="J20" s="2" t="s">
        <v>19</v>
      </c>
    </row>
    <row r="21" spans="1:15">
      <c r="A21" s="5">
        <v>20</v>
      </c>
      <c r="B21" s="6">
        <v>45940</v>
      </c>
      <c r="C21" s="7">
        <f t="shared" si="3"/>
        <v>39160</v>
      </c>
      <c r="D21" s="7">
        <f t="shared" si="0"/>
        <v>33449.166666666664</v>
      </c>
      <c r="E21" s="8">
        <f t="shared" si="1"/>
        <v>-5710.8333333333358</v>
      </c>
      <c r="F21" s="7">
        <f t="shared" si="2"/>
        <v>81583.333333333168</v>
      </c>
      <c r="J21" s="2" t="s">
        <v>21</v>
      </c>
    </row>
    <row r="22" spans="1:15">
      <c r="A22" s="5">
        <v>21</v>
      </c>
      <c r="B22" s="6">
        <v>45971</v>
      </c>
      <c r="C22" s="7">
        <f t="shared" si="3"/>
        <v>39160</v>
      </c>
      <c r="D22" s="7">
        <f t="shared" si="0"/>
        <v>33449.166666666664</v>
      </c>
      <c r="E22" s="8">
        <f t="shared" si="1"/>
        <v>-5710.8333333333358</v>
      </c>
      <c r="F22" s="7">
        <f t="shared" si="2"/>
        <v>75872.499999999825</v>
      </c>
      <c r="J22" s="2" t="s">
        <v>20</v>
      </c>
      <c r="O22" s="9">
        <f>F11*0.19</f>
        <v>26351.416666666653</v>
      </c>
    </row>
    <row r="23" spans="1:15">
      <c r="A23" s="5">
        <v>22</v>
      </c>
      <c r="B23" s="6">
        <v>46001</v>
      </c>
      <c r="C23" s="7">
        <f t="shared" si="3"/>
        <v>39160</v>
      </c>
      <c r="D23" s="7">
        <f t="shared" si="0"/>
        <v>33449.166666666664</v>
      </c>
      <c r="E23" s="8">
        <f t="shared" si="1"/>
        <v>-5710.8333333333358</v>
      </c>
      <c r="F23" s="7">
        <f t="shared" si="2"/>
        <v>70161.666666666482</v>
      </c>
    </row>
    <row r="24" spans="1:15">
      <c r="A24" s="5">
        <v>23</v>
      </c>
      <c r="B24" s="6">
        <v>46032</v>
      </c>
      <c r="C24" s="7">
        <f t="shared" si="3"/>
        <v>39160</v>
      </c>
      <c r="D24" s="7">
        <f t="shared" si="0"/>
        <v>33449.166666666664</v>
      </c>
      <c r="E24" s="8">
        <f t="shared" si="1"/>
        <v>-5710.8333333333358</v>
      </c>
      <c r="F24" s="7">
        <f t="shared" si="2"/>
        <v>64450.833333333147</v>
      </c>
    </row>
    <row r="25" spans="1:15">
      <c r="A25" s="5">
        <v>24</v>
      </c>
      <c r="B25" s="6">
        <v>46063</v>
      </c>
      <c r="C25" s="7">
        <f t="shared" si="3"/>
        <v>39160</v>
      </c>
      <c r="D25" s="7">
        <f t="shared" si="0"/>
        <v>33449.166666666664</v>
      </c>
      <c r="E25" s="8">
        <f t="shared" si="1"/>
        <v>-5710.8333333333358</v>
      </c>
      <c r="F25" s="7">
        <f t="shared" si="2"/>
        <v>58739.999999999811</v>
      </c>
    </row>
    <row r="26" spans="1:15">
      <c r="A26" s="5">
        <v>25</v>
      </c>
      <c r="B26" s="6">
        <v>46091</v>
      </c>
      <c r="C26" s="7">
        <f t="shared" si="3"/>
        <v>39160</v>
      </c>
      <c r="D26" s="7">
        <f t="shared" si="0"/>
        <v>33449.166666666664</v>
      </c>
      <c r="E26" s="8">
        <f t="shared" si="1"/>
        <v>-5710.8333333333358</v>
      </c>
      <c r="F26" s="7">
        <f t="shared" si="2"/>
        <v>53029.166666666475</v>
      </c>
    </row>
    <row r="27" spans="1:15">
      <c r="A27" s="5">
        <v>26</v>
      </c>
      <c r="B27" s="6">
        <v>46122</v>
      </c>
      <c r="C27" s="7">
        <f t="shared" si="3"/>
        <v>39160</v>
      </c>
      <c r="D27" s="7">
        <f t="shared" si="0"/>
        <v>33449.166666666664</v>
      </c>
      <c r="E27" s="8">
        <f t="shared" si="1"/>
        <v>-5710.8333333333358</v>
      </c>
      <c r="F27" s="7">
        <f t="shared" si="2"/>
        <v>47318.333333333139</v>
      </c>
    </row>
    <row r="28" spans="1:15">
      <c r="A28" s="5">
        <v>27</v>
      </c>
      <c r="B28" s="6">
        <v>46152</v>
      </c>
      <c r="C28" s="7">
        <f t="shared" si="3"/>
        <v>39160</v>
      </c>
      <c r="D28" s="7">
        <f t="shared" si="0"/>
        <v>33449.166666666664</v>
      </c>
      <c r="E28" s="8">
        <f t="shared" si="1"/>
        <v>-5710.8333333333358</v>
      </c>
      <c r="F28" s="7">
        <f t="shared" si="2"/>
        <v>41607.499999999804</v>
      </c>
    </row>
    <row r="29" spans="1:15">
      <c r="A29" s="5">
        <v>28</v>
      </c>
      <c r="B29" s="6">
        <v>46183</v>
      </c>
      <c r="C29" s="7">
        <f t="shared" si="3"/>
        <v>39160</v>
      </c>
      <c r="D29" s="7">
        <f t="shared" si="0"/>
        <v>33449.166666666664</v>
      </c>
      <c r="E29" s="8">
        <f t="shared" si="1"/>
        <v>-5710.8333333333358</v>
      </c>
      <c r="F29" s="7">
        <f t="shared" si="2"/>
        <v>35896.666666666468</v>
      </c>
    </row>
    <row r="30" spans="1:15">
      <c r="A30" s="5">
        <v>29</v>
      </c>
      <c r="B30" s="6">
        <v>46213</v>
      </c>
      <c r="C30" s="7">
        <f t="shared" si="3"/>
        <v>39160</v>
      </c>
      <c r="D30" s="7">
        <f t="shared" si="0"/>
        <v>33449.166666666664</v>
      </c>
      <c r="E30" s="8">
        <f t="shared" si="1"/>
        <v>-5710.8333333333358</v>
      </c>
      <c r="F30" s="7">
        <f t="shared" si="2"/>
        <v>30185.833333333132</v>
      </c>
    </row>
    <row r="31" spans="1:15">
      <c r="A31" s="5">
        <v>30</v>
      </c>
      <c r="B31" s="6">
        <v>46244</v>
      </c>
      <c r="C31" s="7">
        <f t="shared" si="3"/>
        <v>39160</v>
      </c>
      <c r="D31" s="7">
        <f t="shared" si="0"/>
        <v>33449.166666666664</v>
      </c>
      <c r="E31" s="8">
        <f t="shared" si="1"/>
        <v>-5710.8333333333358</v>
      </c>
      <c r="F31" s="7">
        <f t="shared" si="2"/>
        <v>24474.999999999796</v>
      </c>
    </row>
    <row r="32" spans="1:15">
      <c r="A32" s="5">
        <v>31</v>
      </c>
      <c r="B32" s="6">
        <v>46275</v>
      </c>
      <c r="C32" s="7">
        <f t="shared" si="3"/>
        <v>39160</v>
      </c>
      <c r="D32" s="7">
        <f t="shared" si="0"/>
        <v>33449.166666666664</v>
      </c>
      <c r="E32" s="8">
        <f t="shared" si="1"/>
        <v>-5710.8333333333358</v>
      </c>
      <c r="F32" s="7">
        <f t="shared" si="2"/>
        <v>18764.166666666461</v>
      </c>
    </row>
    <row r="33" spans="1:6">
      <c r="A33" s="5">
        <v>32</v>
      </c>
      <c r="B33" s="6">
        <v>46305</v>
      </c>
      <c r="C33" s="7">
        <f t="shared" si="3"/>
        <v>39160</v>
      </c>
      <c r="D33" s="7">
        <f t="shared" si="0"/>
        <v>33449.166666666664</v>
      </c>
      <c r="E33" s="8">
        <f t="shared" si="1"/>
        <v>-5710.8333333333358</v>
      </c>
      <c r="F33" s="7">
        <f t="shared" si="2"/>
        <v>13053.333333333125</v>
      </c>
    </row>
    <row r="34" spans="1:6">
      <c r="A34" s="5">
        <v>33</v>
      </c>
      <c r="B34" s="6">
        <v>46336</v>
      </c>
      <c r="C34" s="7">
        <f t="shared" si="3"/>
        <v>39160</v>
      </c>
      <c r="D34" s="7">
        <f t="shared" si="0"/>
        <v>33449.166666666664</v>
      </c>
      <c r="E34" s="8">
        <f t="shared" si="1"/>
        <v>-5710.8333333333358</v>
      </c>
      <c r="F34" s="7">
        <f t="shared" si="2"/>
        <v>7342.499999999789</v>
      </c>
    </row>
    <row r="35" spans="1:6">
      <c r="A35" s="5">
        <v>34</v>
      </c>
      <c r="B35" s="6">
        <v>46366</v>
      </c>
      <c r="C35" s="7">
        <f t="shared" si="3"/>
        <v>39160</v>
      </c>
      <c r="D35" s="7">
        <f t="shared" si="0"/>
        <v>33449.166666666664</v>
      </c>
      <c r="E35" s="8">
        <f t="shared" si="1"/>
        <v>-5710.8333333333358</v>
      </c>
      <c r="F35" s="7">
        <f t="shared" si="2"/>
        <v>1631.6666666664532</v>
      </c>
    </row>
    <row r="36" spans="1:6">
      <c r="A36" s="5">
        <v>35</v>
      </c>
      <c r="B36" s="6">
        <v>46397</v>
      </c>
      <c r="C36" s="7">
        <f t="shared" si="3"/>
        <v>39160</v>
      </c>
      <c r="D36" s="7">
        <f t="shared" si="0"/>
        <v>33449.166666666664</v>
      </c>
      <c r="E36" s="8">
        <f t="shared" si="1"/>
        <v>-5710.8333333333358</v>
      </c>
      <c r="F36" s="7">
        <f t="shared" si="2"/>
        <v>-4079.1666666668825</v>
      </c>
    </row>
    <row r="37" spans="1:6">
      <c r="A37" s="5">
        <v>36</v>
      </c>
      <c r="B37" s="6">
        <v>46428</v>
      </c>
      <c r="C37" s="7">
        <f t="shared" si="3"/>
        <v>39160</v>
      </c>
      <c r="D37" s="7">
        <f t="shared" si="0"/>
        <v>33449.166666666664</v>
      </c>
      <c r="E37" s="8">
        <f t="shared" si="1"/>
        <v>-5710.8333333333358</v>
      </c>
      <c r="F37" s="7">
        <f t="shared" si="2"/>
        <v>-9790.0000000002183</v>
      </c>
    </row>
    <row r="38" spans="1:6">
      <c r="A38" s="5">
        <v>37</v>
      </c>
      <c r="B38" s="6">
        <v>46456</v>
      </c>
      <c r="C38" s="7">
        <f t="shared" si="3"/>
        <v>39160</v>
      </c>
      <c r="D38" s="7">
        <f t="shared" si="0"/>
        <v>33449.166666666664</v>
      </c>
      <c r="E38" s="8">
        <f t="shared" si="1"/>
        <v>-5710.8333333333358</v>
      </c>
      <c r="F38" s="7">
        <f t="shared" si="2"/>
        <v>-15500.833333333554</v>
      </c>
    </row>
    <row r="39" spans="1:6">
      <c r="A39" s="5">
        <v>38</v>
      </c>
      <c r="B39" s="6">
        <v>46487</v>
      </c>
      <c r="C39" s="7">
        <f t="shared" si="3"/>
        <v>39160</v>
      </c>
      <c r="D39" s="7">
        <f t="shared" si="0"/>
        <v>33449.166666666664</v>
      </c>
      <c r="E39" s="8">
        <f t="shared" si="1"/>
        <v>-5710.8333333333358</v>
      </c>
      <c r="F39" s="7">
        <f t="shared" si="2"/>
        <v>-21211.66666666689</v>
      </c>
    </row>
    <row r="40" spans="1:6">
      <c r="A40" s="5">
        <v>39</v>
      </c>
      <c r="B40" s="6">
        <v>46517</v>
      </c>
      <c r="C40" s="7">
        <f t="shared" si="3"/>
        <v>39160</v>
      </c>
      <c r="D40" s="7">
        <f t="shared" si="0"/>
        <v>33449.166666666664</v>
      </c>
      <c r="E40" s="8">
        <f>D40-C40</f>
        <v>-5710.8333333333358</v>
      </c>
      <c r="F40" s="7">
        <f t="shared" si="2"/>
        <v>-26922.500000000226</v>
      </c>
    </row>
    <row r="41" spans="1:6">
      <c r="A41" s="5">
        <v>40</v>
      </c>
      <c r="B41" s="6">
        <v>46548</v>
      </c>
      <c r="C41" s="7">
        <f t="shared" si="3"/>
        <v>39160</v>
      </c>
      <c r="D41" s="7">
        <f t="shared" si="0"/>
        <v>33449.166666666664</v>
      </c>
      <c r="E41" s="8">
        <f t="shared" si="1"/>
        <v>-5710.8333333333358</v>
      </c>
      <c r="F41" s="7">
        <f t="shared" si="2"/>
        <v>-32633.333333333561</v>
      </c>
    </row>
    <row r="42" spans="1:6">
      <c r="A42" s="5">
        <v>41</v>
      </c>
      <c r="B42" s="6">
        <v>46578</v>
      </c>
      <c r="C42" s="7">
        <f t="shared" si="3"/>
        <v>39160</v>
      </c>
      <c r="D42" s="7">
        <f t="shared" si="0"/>
        <v>33449.166666666664</v>
      </c>
      <c r="E42" s="8">
        <f t="shared" si="1"/>
        <v>-5710.8333333333358</v>
      </c>
      <c r="F42" s="7">
        <f t="shared" si="2"/>
        <v>-38344.166666666897</v>
      </c>
    </row>
    <row r="43" spans="1:6">
      <c r="A43" s="5">
        <v>42</v>
      </c>
      <c r="B43" s="6">
        <v>46609</v>
      </c>
      <c r="C43" s="7">
        <f t="shared" si="3"/>
        <v>39160</v>
      </c>
      <c r="D43" s="7">
        <f t="shared" si="0"/>
        <v>33449.166666666664</v>
      </c>
      <c r="E43" s="8">
        <f t="shared" si="1"/>
        <v>-5710.8333333333358</v>
      </c>
      <c r="F43" s="7">
        <f t="shared" si="2"/>
        <v>-44055.000000000233</v>
      </c>
    </row>
    <row r="44" spans="1:6">
      <c r="A44" s="5">
        <v>43</v>
      </c>
      <c r="B44" s="6">
        <v>46640</v>
      </c>
      <c r="C44" s="7">
        <f t="shared" si="3"/>
        <v>39160</v>
      </c>
      <c r="D44" s="7">
        <f t="shared" si="0"/>
        <v>33449.166666666664</v>
      </c>
      <c r="E44" s="8">
        <f>D44-C44</f>
        <v>-5710.8333333333358</v>
      </c>
      <c r="F44" s="7">
        <f t="shared" si="2"/>
        <v>-49765.833333333569</v>
      </c>
    </row>
    <row r="45" spans="1:6">
      <c r="A45" s="5">
        <v>44</v>
      </c>
      <c r="B45" s="6">
        <v>46670</v>
      </c>
      <c r="C45" s="7">
        <f t="shared" si="3"/>
        <v>39160</v>
      </c>
      <c r="D45" s="7">
        <f t="shared" si="0"/>
        <v>33449.166666666664</v>
      </c>
      <c r="E45" s="8">
        <f t="shared" si="1"/>
        <v>-5710.8333333333358</v>
      </c>
      <c r="F45" s="7">
        <f t="shared" si="2"/>
        <v>-55476.666666666904</v>
      </c>
    </row>
    <row r="46" spans="1:6">
      <c r="A46" s="5">
        <v>45</v>
      </c>
      <c r="B46" s="6">
        <v>46701</v>
      </c>
      <c r="C46" s="7">
        <f>$M$5*$M$3*0.5</f>
        <v>19580</v>
      </c>
      <c r="D46" s="7">
        <f t="shared" si="0"/>
        <v>33449.166666666664</v>
      </c>
      <c r="E46" s="8">
        <f t="shared" si="1"/>
        <v>13869.166666666664</v>
      </c>
      <c r="F46" s="7">
        <f t="shared" si="2"/>
        <v>-41607.50000000024</v>
      </c>
    </row>
    <row r="47" spans="1:6">
      <c r="A47" s="5">
        <v>46</v>
      </c>
      <c r="B47" s="6">
        <v>46731</v>
      </c>
      <c r="C47" s="7">
        <f t="shared" ref="C47:C49" si="4">$M$5*$M$3*0.5</f>
        <v>19580</v>
      </c>
      <c r="D47" s="7">
        <f t="shared" si="0"/>
        <v>33449.166666666664</v>
      </c>
      <c r="E47" s="8">
        <f t="shared" si="1"/>
        <v>13869.166666666664</v>
      </c>
      <c r="F47" s="7">
        <f t="shared" si="2"/>
        <v>-27738.333333333576</v>
      </c>
    </row>
    <row r="48" spans="1:6">
      <c r="A48" s="5">
        <v>47</v>
      </c>
      <c r="B48" s="6">
        <v>46762</v>
      </c>
      <c r="C48" s="7">
        <f t="shared" si="4"/>
        <v>19580</v>
      </c>
      <c r="D48" s="7">
        <f t="shared" si="0"/>
        <v>33449.166666666664</v>
      </c>
      <c r="E48" s="8">
        <f t="shared" si="1"/>
        <v>13869.166666666664</v>
      </c>
      <c r="F48" s="7">
        <f t="shared" si="2"/>
        <v>-13869.166666666912</v>
      </c>
    </row>
    <row r="49" spans="1:6">
      <c r="A49" s="5">
        <v>48</v>
      </c>
      <c r="B49" s="6">
        <v>46793</v>
      </c>
      <c r="C49" s="7">
        <f t="shared" si="4"/>
        <v>19580</v>
      </c>
      <c r="D49" s="7">
        <f t="shared" si="0"/>
        <v>33449.166666666664</v>
      </c>
      <c r="E49" s="8">
        <f t="shared" si="1"/>
        <v>13869.166666666664</v>
      </c>
      <c r="F49" s="7">
        <f t="shared" si="2"/>
        <v>-2.4738255888223648E-10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Wakacje czynszowe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2023-12-30T18:20:37Z</dcterms:modified>
</cp:coreProperties>
</file>